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7d1f8846e6ea029/CNC Files/Arctic_Stingray Cnc/"/>
    </mc:Choice>
  </mc:AlternateContent>
  <bookViews>
    <workbookView xWindow="120" yWindow="135" windowWidth="24915" windowHeight="12090"/>
  </bookViews>
  <sheets>
    <sheet name="BOM" sheetId="1" r:id="rId1"/>
  </sheets>
  <definedNames>
    <definedName name="_xlnm.Print_Area" localSheetId="0">BOM!$A$1:$J$18</definedName>
    <definedName name="_xlnm.Print_Titles" localSheetId="0">BOM!$1:$2</definedName>
  </definedNames>
  <calcPr calcId="162913"/>
</workbook>
</file>

<file path=xl/calcChain.xml><?xml version="1.0" encoding="utf-8"?>
<calcChain xmlns="http://schemas.openxmlformats.org/spreadsheetml/2006/main">
  <c r="F9" i="1" l="1"/>
  <c r="F8" i="1"/>
  <c r="F7" i="1"/>
  <c r="F6" i="1"/>
  <c r="F5" i="1"/>
  <c r="F4" i="1" l="1"/>
  <c r="F3" i="1"/>
  <c r="F16" i="1" l="1"/>
  <c r="F15" i="1"/>
  <c r="F17" i="1" l="1"/>
  <c r="F18" i="1" s="1"/>
  <c r="F12" i="1"/>
</calcChain>
</file>

<file path=xl/sharedStrings.xml><?xml version="1.0" encoding="utf-8"?>
<sst xmlns="http://schemas.openxmlformats.org/spreadsheetml/2006/main" count="60" uniqueCount="40">
  <si>
    <t>Status</t>
  </si>
  <si>
    <t>Vendor</t>
  </si>
  <si>
    <t>Part #</t>
  </si>
  <si>
    <t>Qty</t>
  </si>
  <si>
    <t>Unit Cost</t>
  </si>
  <si>
    <t>Total Cost</t>
  </si>
  <si>
    <t>Part Name</t>
  </si>
  <si>
    <t>Type</t>
  </si>
  <si>
    <t>Part Link</t>
  </si>
  <si>
    <t>Comments</t>
  </si>
  <si>
    <t>Electronics</t>
  </si>
  <si>
    <t>Link</t>
  </si>
  <si>
    <t>Mechanical</t>
  </si>
  <si>
    <t>Amazon</t>
  </si>
  <si>
    <t>Total Spend :</t>
  </si>
  <si>
    <t>Needed:</t>
  </si>
  <si>
    <t>Ordered:</t>
  </si>
  <si>
    <t>Received:</t>
  </si>
  <si>
    <t>Total:</t>
  </si>
  <si>
    <t>Arctic_Stingray Cnc Build List</t>
  </si>
  <si>
    <t>Openbuilds</t>
  </si>
  <si>
    <t>Needed</t>
  </si>
  <si>
    <t>40.55" Long - Black Cable Chain 18mm x 50mm</t>
  </si>
  <si>
    <t>a13110100ux0374</t>
  </si>
  <si>
    <t>1065-Bundle</t>
  </si>
  <si>
    <t>C-Beam Machine Mechanical Bundle</t>
  </si>
  <si>
    <t>Bosch PR20EVS Colt Palm Grip Router</t>
  </si>
  <si>
    <t>PR20EVS</t>
  </si>
  <si>
    <t>Newark</t>
  </si>
  <si>
    <t>NBF-32004 - Plastic Enclosure</t>
  </si>
  <si>
    <t>Electrical</t>
  </si>
  <si>
    <t>8 pos. Barrier Strip</t>
  </si>
  <si>
    <t>73R7985</t>
  </si>
  <si>
    <t>a10073000ux0031</t>
  </si>
  <si>
    <t>280-LP</t>
  </si>
  <si>
    <t>20x20x170</t>
  </si>
  <si>
    <t>Used for the cable chain support on Z Axis</t>
  </si>
  <si>
    <t>155-LP</t>
  </si>
  <si>
    <t>20x40x460</t>
  </si>
  <si>
    <t>Used for the cable chain support behind X Axis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</si>
</sst>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28"/>
      <color theme="1"/>
      <name val="Arial"/>
      <family val="2"/>
    </font>
    <font>
      <sz val="14"/>
      <color theme="1"/>
      <name val="Arial"/>
      <family val="2"/>
    </font>
    <font>
      <sz val="14"/>
      <color rgb="FF2C2C2C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rgb="FF9C0006"/>
      <name val="Arial"/>
      <family val="2"/>
    </font>
    <font>
      <sz val="10"/>
      <name val="Arial"/>
      <family val="2"/>
    </font>
    <font>
      <sz val="11"/>
      <color rgb="FF33333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  <xf numFmtId="0" fontId="1" fillId="4" borderId="0" applyNumberFormat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4" fillId="3" borderId="3" xfId="2" applyFont="1" applyBorder="1" applyAlignment="1">
      <alignment horizontal="center" vertical="top"/>
    </xf>
    <xf numFmtId="0" fontId="4" fillId="3" borderId="4" xfId="2" applyFont="1" applyBorder="1" applyAlignment="1">
      <alignment horizontal="center" vertical="top"/>
    </xf>
    <xf numFmtId="0" fontId="5" fillId="3" borderId="4" xfId="2" applyFont="1" applyBorder="1" applyAlignment="1">
      <alignment horizontal="center" vertical="top" wrapText="1"/>
    </xf>
    <xf numFmtId="0" fontId="6" fillId="6" borderId="5" xfId="0" applyFont="1" applyFill="1" applyBorder="1" applyAlignment="1">
      <alignment horizontal="center" vertical="center"/>
    </xf>
    <xf numFmtId="0" fontId="8" fillId="7" borderId="5" xfId="4" applyFont="1" applyFill="1" applyBorder="1" applyAlignment="1">
      <alignment horizontal="center" vertical="center"/>
    </xf>
    <xf numFmtId="0" fontId="9" fillId="4" borderId="5" xfId="3" applyFont="1" applyBorder="1" applyAlignment="1">
      <alignment horizontal="center" vertical="center" wrapText="1"/>
    </xf>
    <xf numFmtId="164" fontId="9" fillId="4" borderId="5" xfId="3" applyNumberFormat="1" applyFont="1" applyBorder="1" applyAlignment="1">
      <alignment horizontal="center" vertical="center" wrapText="1"/>
    </xf>
    <xf numFmtId="0" fontId="9" fillId="7" borderId="5" xfId="3" applyFont="1" applyFill="1" applyBorder="1" applyAlignment="1">
      <alignment horizontal="center" vertical="center" wrapText="1"/>
    </xf>
    <xf numFmtId="0" fontId="8" fillId="4" borderId="5" xfId="4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11" fillId="8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12" fillId="2" borderId="5" xfId="1" applyNumberFormat="1" applyFont="1" applyBorder="1" applyAlignment="1">
      <alignment horizontal="center" vertical="center"/>
    </xf>
    <xf numFmtId="164" fontId="13" fillId="6" borderId="5" xfId="1" applyNumberFormat="1" applyFont="1" applyFill="1" applyBorder="1" applyAlignment="1">
      <alignment horizontal="center" vertical="center"/>
    </xf>
    <xf numFmtId="164" fontId="13" fillId="9" borderId="5" xfId="1" applyNumberFormat="1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7" fillId="7" borderId="5" xfId="4" applyFill="1" applyBorder="1" applyAlignment="1">
      <alignment horizontal="center" vertical="center"/>
    </xf>
    <xf numFmtId="0" fontId="7" fillId="4" borderId="5" xfId="4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horizontal="center" vertical="center"/>
    </xf>
    <xf numFmtId="0" fontId="12" fillId="2" borderId="5" xfId="1" applyFont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0" fillId="7" borderId="5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 wrapText="1"/>
    </xf>
  </cellXfs>
  <cellStyles count="5">
    <cellStyle name="20% - Accent1" xfId="3" builtinId="30"/>
    <cellStyle name="Bad" xfId="1" builtinId="27"/>
    <cellStyle name="Hyperlink" xfId="4" builtinId="8"/>
    <cellStyle name="Normal" xfId="0" builtinId="0"/>
    <cellStyle name="Note" xfId="2" builtinId="10"/>
  </cellStyles>
  <dxfs count="54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203202</xdr:colOff>
      <xdr:row>0</xdr:row>
      <xdr:rowOff>107951</xdr:rowOff>
    </xdr:from>
    <xdr:to>
      <xdr:col>4</xdr:col>
      <xdr:colOff>40752</xdr:colOff>
      <xdr:row>0</xdr:row>
      <xdr:rowOff>923925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2" y="107951"/>
          <a:ext cx="3571350" cy="815974"/>
        </a:xfrm>
        <a:prstGeom prst="rect">
          <a:avLst/>
        </a:prstGeom>
      </xdr:spPr>
    </xdr:pic>
    <xdr:clientData/>
  </xdr:twoCellAnchor>
  <xdr:twoCellAnchor editAs="oneCell">
    <xdr:from>
      <xdr:col>9</xdr:col>
      <xdr:colOff>1771652</xdr:colOff>
      <xdr:row>0</xdr:row>
      <xdr:rowOff>117475</xdr:rowOff>
    </xdr:from>
    <xdr:to>
      <xdr:col>9</xdr:col>
      <xdr:colOff>5287131</xdr:colOff>
      <xdr:row>0</xdr:row>
      <xdr:rowOff>923924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92177" y="117475"/>
          <a:ext cx="3515479" cy="806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azon.com/a10073000ux0031-Position-Terminal-Covered-Barrier/dp/B00UWVYA30/ref=sr_1_2?ie=UTF8&amp;qid=1497052639&amp;sr=8-2&amp;keywords=terminal+block+8+position" TargetMode="External"/><Relationship Id="rId13" Type="http://schemas.openxmlformats.org/officeDocument/2006/relationships/hyperlink" Target="http://openbuildspartstore.com/v-slot-linear-rail/" TargetMode="External"/><Relationship Id="rId3" Type="http://schemas.openxmlformats.org/officeDocument/2006/relationships/hyperlink" Target="http://www.amazon.com/" TargetMode="External"/><Relationship Id="rId7" Type="http://schemas.openxmlformats.org/officeDocument/2006/relationships/hyperlink" Target="http://www.newark.com/bud-industries/nbf-32004/enclosure-wall-mount-abs-light/dp/73R7985" TargetMode="External"/><Relationship Id="rId12" Type="http://schemas.openxmlformats.org/officeDocument/2006/relationships/hyperlink" Target="http://openbuildspartstore.com/v-slot-linear-rail/" TargetMode="External"/><Relationship Id="rId2" Type="http://schemas.openxmlformats.org/officeDocument/2006/relationships/hyperlink" Target="http://openbuildspartstore.com/c-beam-machine-mechanical-bundle/" TargetMode="External"/><Relationship Id="rId1" Type="http://schemas.openxmlformats.org/officeDocument/2006/relationships/hyperlink" Target="http://openbuildspartstore.com/" TargetMode="External"/><Relationship Id="rId6" Type="http://schemas.openxmlformats.org/officeDocument/2006/relationships/hyperlink" Target="https://www.amazon.com/gp/product/B00HR6EGQY/ref=oh_aui_detailpage_o05_s00?ie=UTF8&amp;psc=1" TargetMode="External"/><Relationship Id="rId11" Type="http://schemas.openxmlformats.org/officeDocument/2006/relationships/hyperlink" Target="http://openbuildspartstore.com/" TargetMode="External"/><Relationship Id="rId5" Type="http://schemas.openxmlformats.org/officeDocument/2006/relationships/hyperlink" Target="http://www.amazon.com/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://openbuildspartstore.com/" TargetMode="External"/><Relationship Id="rId4" Type="http://schemas.openxmlformats.org/officeDocument/2006/relationships/hyperlink" Target="https://www.amazon.com/Bosch-PR20EVS-1-Horsepower-Electronic-Variable-Speed/dp/B01M0J08MF/ref=dp_ob_title_hi" TargetMode="External"/><Relationship Id="rId9" Type="http://schemas.openxmlformats.org/officeDocument/2006/relationships/hyperlink" Target="http://www.amazon.com/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9" sqref="J9"/>
    </sheetView>
  </sheetViews>
  <sheetFormatPr defaultRowHeight="15" x14ac:dyDescent="0.25"/>
  <cols>
    <col min="1" max="1" width="12.5703125" customWidth="1"/>
    <col min="2" max="2" width="18.140625" customWidth="1"/>
    <col min="3" max="3" width="16.140625" customWidth="1"/>
    <col min="5" max="5" width="16.7109375" customWidth="1"/>
    <col min="6" max="6" width="18.7109375" customWidth="1"/>
    <col min="7" max="7" width="38.7109375" customWidth="1"/>
    <col min="8" max="8" width="12.5703125" customWidth="1"/>
    <col min="9" max="9" width="15.85546875" customWidth="1"/>
    <col min="10" max="10" width="80.7109375" customWidth="1"/>
  </cols>
  <sheetData>
    <row r="1" spans="1:10" ht="80.099999999999994" customHeight="1" x14ac:dyDescent="0.25">
      <c r="A1" s="22" t="s">
        <v>19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ht="18" x14ac:dyDescent="0.25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x14ac:dyDescent="0.25">
      <c r="A3" s="4" t="s">
        <v>21</v>
      </c>
      <c r="B3" s="19" t="s">
        <v>20</v>
      </c>
      <c r="C3" s="28" t="s">
        <v>24</v>
      </c>
      <c r="D3" s="6">
        <v>1</v>
      </c>
      <c r="E3" s="7">
        <v>608.5</v>
      </c>
      <c r="F3" s="7">
        <f>E3*D3</f>
        <v>608.5</v>
      </c>
      <c r="G3" s="8" t="s">
        <v>25</v>
      </c>
      <c r="H3" s="6" t="s">
        <v>12</v>
      </c>
      <c r="I3" s="19" t="s">
        <v>11</v>
      </c>
      <c r="J3" s="6"/>
    </row>
    <row r="4" spans="1:10" x14ac:dyDescent="0.25">
      <c r="A4" s="4" t="s">
        <v>21</v>
      </c>
      <c r="B4" s="19" t="s">
        <v>13</v>
      </c>
      <c r="C4" s="28" t="s">
        <v>27</v>
      </c>
      <c r="D4" s="6">
        <v>1</v>
      </c>
      <c r="E4" s="7">
        <v>99</v>
      </c>
      <c r="F4" s="7">
        <f>E4*D4</f>
        <v>99</v>
      </c>
      <c r="G4" s="8" t="s">
        <v>26</v>
      </c>
      <c r="H4" s="6" t="s">
        <v>10</v>
      </c>
      <c r="I4" s="20" t="s">
        <v>11</v>
      </c>
      <c r="J4" s="6"/>
    </row>
    <row r="5" spans="1:10" ht="30" x14ac:dyDescent="0.25">
      <c r="A5" s="4" t="s">
        <v>21</v>
      </c>
      <c r="B5" s="19" t="s">
        <v>13</v>
      </c>
      <c r="C5" s="29" t="s">
        <v>23</v>
      </c>
      <c r="D5" s="6">
        <v>1</v>
      </c>
      <c r="E5" s="7">
        <v>15.57</v>
      </c>
      <c r="F5" s="7">
        <f>E5*D5</f>
        <v>15.57</v>
      </c>
      <c r="G5" s="8" t="s">
        <v>22</v>
      </c>
      <c r="H5" s="6" t="s">
        <v>12</v>
      </c>
      <c r="I5" s="20" t="s">
        <v>11</v>
      </c>
      <c r="J5" s="6"/>
    </row>
    <row r="6" spans="1:10" x14ac:dyDescent="0.25">
      <c r="A6" s="18" t="s">
        <v>21</v>
      </c>
      <c r="B6" s="19" t="s">
        <v>28</v>
      </c>
      <c r="C6" s="29" t="s">
        <v>32</v>
      </c>
      <c r="D6" s="6">
        <v>2</v>
      </c>
      <c r="E6" s="7">
        <v>9.7799999999999994</v>
      </c>
      <c r="F6" s="7">
        <f>E6*D6</f>
        <v>19.559999999999999</v>
      </c>
      <c r="G6" s="8" t="s">
        <v>29</v>
      </c>
      <c r="H6" s="6" t="s">
        <v>30</v>
      </c>
      <c r="I6" s="20" t="s">
        <v>11</v>
      </c>
      <c r="J6" s="6"/>
    </row>
    <row r="7" spans="1:10" ht="30" x14ac:dyDescent="0.25">
      <c r="A7" s="18" t="s">
        <v>21</v>
      </c>
      <c r="B7" s="19" t="s">
        <v>13</v>
      </c>
      <c r="C7" s="29" t="s">
        <v>33</v>
      </c>
      <c r="D7" s="6">
        <v>1</v>
      </c>
      <c r="E7" s="7">
        <v>6.54</v>
      </c>
      <c r="F7" s="7">
        <f>E7*D7</f>
        <v>6.54</v>
      </c>
      <c r="G7" s="8" t="s">
        <v>31</v>
      </c>
      <c r="H7" s="6" t="s">
        <v>30</v>
      </c>
      <c r="I7" s="20" t="s">
        <v>11</v>
      </c>
      <c r="J7" s="6"/>
    </row>
    <row r="8" spans="1:10" x14ac:dyDescent="0.25">
      <c r="A8" s="18" t="s">
        <v>21</v>
      </c>
      <c r="B8" s="19" t="s">
        <v>20</v>
      </c>
      <c r="C8" s="29" t="s">
        <v>34</v>
      </c>
      <c r="D8" s="6">
        <v>1</v>
      </c>
      <c r="E8" s="7">
        <v>3</v>
      </c>
      <c r="F8" s="7">
        <f>E8*D8</f>
        <v>3</v>
      </c>
      <c r="G8" s="8" t="s">
        <v>35</v>
      </c>
      <c r="H8" s="6" t="s">
        <v>12</v>
      </c>
      <c r="I8" s="20" t="s">
        <v>11</v>
      </c>
      <c r="J8" s="6" t="s">
        <v>36</v>
      </c>
    </row>
    <row r="9" spans="1:10" x14ac:dyDescent="0.25">
      <c r="A9" s="18" t="s">
        <v>21</v>
      </c>
      <c r="B9" s="19" t="s">
        <v>20</v>
      </c>
      <c r="C9" s="29" t="s">
        <v>37</v>
      </c>
      <c r="D9" s="6">
        <v>1</v>
      </c>
      <c r="E9" s="7">
        <v>6.5</v>
      </c>
      <c r="F9" s="7">
        <f>E9*D9</f>
        <v>6.5</v>
      </c>
      <c r="G9" s="8" t="s">
        <v>38</v>
      </c>
      <c r="H9" s="6" t="s">
        <v>12</v>
      </c>
      <c r="I9" s="20" t="s">
        <v>11</v>
      </c>
      <c r="J9" s="6" t="s">
        <v>39</v>
      </c>
    </row>
    <row r="10" spans="1:10" x14ac:dyDescent="0.25">
      <c r="A10" s="4"/>
      <c r="B10" s="5"/>
      <c r="C10" s="28"/>
      <c r="D10" s="6"/>
      <c r="E10" s="7"/>
      <c r="F10" s="7"/>
      <c r="G10" s="8"/>
      <c r="H10" s="6"/>
      <c r="I10" s="9"/>
      <c r="J10" s="6"/>
    </row>
    <row r="11" spans="1:10" ht="15.75" x14ac:dyDescent="0.25">
      <c r="D11" s="10"/>
      <c r="E11" s="11"/>
      <c r="F11" s="10"/>
      <c r="G11" s="10"/>
      <c r="H11" s="10"/>
      <c r="I11" s="10"/>
      <c r="J11" s="10"/>
    </row>
    <row r="12" spans="1:10" x14ac:dyDescent="0.25">
      <c r="D12" s="24" t="s">
        <v>14</v>
      </c>
      <c r="E12" s="24"/>
      <c r="F12" s="12">
        <f>SUM(F3:F10)</f>
        <v>758.67</v>
      </c>
      <c r="G12" s="13"/>
      <c r="H12" s="13"/>
      <c r="I12" s="13"/>
      <c r="J12" s="13"/>
    </row>
    <row r="13" spans="1:10" ht="15.75" x14ac:dyDescent="0.25">
      <c r="D13" s="13"/>
      <c r="E13" s="11"/>
      <c r="F13" s="13"/>
      <c r="G13" s="13"/>
      <c r="H13" s="13"/>
      <c r="I13" s="13"/>
      <c r="J13" s="13"/>
    </row>
    <row r="14" spans="1:10" ht="15.75" x14ac:dyDescent="0.25">
      <c r="D14" s="13"/>
      <c r="E14" s="11"/>
      <c r="F14" s="13"/>
      <c r="G14" s="13"/>
      <c r="H14" s="13"/>
      <c r="I14" s="13"/>
      <c r="J14" s="13"/>
    </row>
    <row r="15" spans="1:10" x14ac:dyDescent="0.25">
      <c r="D15" s="25" t="s">
        <v>15</v>
      </c>
      <c r="E15" s="25"/>
      <c r="F15" s="14">
        <f>SUMIFS(F3:F10,A3:A10,"Needed")</f>
        <v>758.67</v>
      </c>
      <c r="G15" s="13"/>
      <c r="H15" s="13"/>
      <c r="I15" s="13"/>
      <c r="J15" s="13"/>
    </row>
    <row r="16" spans="1:10" x14ac:dyDescent="0.25">
      <c r="D16" s="26" t="s">
        <v>16</v>
      </c>
      <c r="E16" s="26"/>
      <c r="F16" s="15">
        <f>SUMIFS(F3:F10,A3:A10,"Ordered")</f>
        <v>0</v>
      </c>
      <c r="G16" s="13"/>
      <c r="H16" s="13"/>
      <c r="I16" s="13"/>
      <c r="J16" s="13"/>
    </row>
    <row r="17" spans="4:10" x14ac:dyDescent="0.25">
      <c r="D17" s="27" t="s">
        <v>17</v>
      </c>
      <c r="E17" s="27"/>
      <c r="F17" s="16">
        <f>SUMIFS(F3:F10,A3:A10,"Received")</f>
        <v>0</v>
      </c>
      <c r="G17" s="13"/>
      <c r="H17" s="13"/>
      <c r="I17" s="13"/>
      <c r="J17" s="13"/>
    </row>
    <row r="18" spans="4:10" x14ac:dyDescent="0.25">
      <c r="D18" s="21" t="s">
        <v>18</v>
      </c>
      <c r="E18" s="21"/>
      <c r="F18" s="17">
        <f>SUM(F15:F17)</f>
        <v>758.67</v>
      </c>
      <c r="G18" s="13"/>
      <c r="H18" s="13"/>
      <c r="I18" s="13"/>
      <c r="J18" s="13"/>
    </row>
  </sheetData>
  <mergeCells count="6">
    <mergeCell ref="D18:E18"/>
    <mergeCell ref="A1:J1"/>
    <mergeCell ref="D12:E12"/>
    <mergeCell ref="D15:E15"/>
    <mergeCell ref="D16:E16"/>
    <mergeCell ref="D17:E17"/>
  </mergeCells>
  <conditionalFormatting sqref="B4 A3:B3 C3:C4">
    <cfRule type="containsText" dxfId="53" priority="451" operator="containsText" text="Needed">
      <formula>NOT(ISERROR(SEARCH("Needed",A3)))</formula>
    </cfRule>
    <cfRule type="containsText" dxfId="52" priority="452" operator="containsText" text="Needed">
      <formula>NOT(ISERROR(SEARCH("Needed",A3)))</formula>
    </cfRule>
    <cfRule type="containsText" dxfId="51" priority="453" operator="containsText" text="Received">
      <formula>NOT(ISERROR(SEARCH("Received",A3)))</formula>
    </cfRule>
    <cfRule type="containsText" dxfId="50" priority="454" operator="containsText" text="Needed">
      <formula>NOT(ISERROR(SEARCH("Needed",A3)))</formula>
    </cfRule>
    <cfRule type="containsText" dxfId="49" priority="455" operator="containsText" text="Ordered">
      <formula>NOT(ISERROR(SEARCH("Ordered",A3)))</formula>
    </cfRule>
    <cfRule type="expression" dxfId="48" priority="456">
      <formula>"Ordered"</formula>
    </cfRule>
  </conditionalFormatting>
  <conditionalFormatting sqref="A4">
    <cfRule type="containsText" dxfId="47" priority="433" operator="containsText" text="Needed">
      <formula>NOT(ISERROR(SEARCH("Needed",A4)))</formula>
    </cfRule>
    <cfRule type="containsText" dxfId="46" priority="434" operator="containsText" text="Needed">
      <formula>NOT(ISERROR(SEARCH("Needed",A4)))</formula>
    </cfRule>
    <cfRule type="containsText" dxfId="45" priority="435" operator="containsText" text="Received">
      <formula>NOT(ISERROR(SEARCH("Received",A4)))</formula>
    </cfRule>
    <cfRule type="containsText" dxfId="44" priority="436" operator="containsText" text="Needed">
      <formula>NOT(ISERROR(SEARCH("Needed",A4)))</formula>
    </cfRule>
    <cfRule type="containsText" dxfId="43" priority="437" operator="containsText" text="Ordered">
      <formula>NOT(ISERROR(SEARCH("Ordered",A4)))</formula>
    </cfRule>
    <cfRule type="expression" dxfId="42" priority="438">
      <formula>"Ordered"</formula>
    </cfRule>
  </conditionalFormatting>
  <conditionalFormatting sqref="A5:A9">
    <cfRule type="containsText" dxfId="41" priority="409" operator="containsText" text="Needed">
      <formula>NOT(ISERROR(SEARCH("Needed",A5)))</formula>
    </cfRule>
    <cfRule type="containsText" dxfId="40" priority="410" operator="containsText" text="Needed">
      <formula>NOT(ISERROR(SEARCH("Needed",A5)))</formula>
    </cfRule>
    <cfRule type="containsText" dxfId="39" priority="411" operator="containsText" text="Received">
      <formula>NOT(ISERROR(SEARCH("Received",A5)))</formula>
    </cfRule>
    <cfRule type="containsText" dxfId="38" priority="412" operator="containsText" text="Needed">
      <formula>NOT(ISERROR(SEARCH("Needed",A5)))</formula>
    </cfRule>
    <cfRule type="containsText" dxfId="37" priority="413" operator="containsText" text="Ordered">
      <formula>NOT(ISERROR(SEARCH("Ordered",A5)))</formula>
    </cfRule>
    <cfRule type="expression" dxfId="36" priority="414">
      <formula>"Ordered"</formula>
    </cfRule>
  </conditionalFormatting>
  <conditionalFormatting sqref="B5:B7">
    <cfRule type="containsText" dxfId="35" priority="307" operator="containsText" text="Needed">
      <formula>NOT(ISERROR(SEARCH("Needed",B5)))</formula>
    </cfRule>
    <cfRule type="containsText" dxfId="34" priority="308" operator="containsText" text="Needed">
      <formula>NOT(ISERROR(SEARCH("Needed",B5)))</formula>
    </cfRule>
    <cfRule type="containsText" dxfId="33" priority="309" operator="containsText" text="Received">
      <formula>NOT(ISERROR(SEARCH("Received",B5)))</formula>
    </cfRule>
    <cfRule type="containsText" dxfId="32" priority="310" operator="containsText" text="Needed">
      <formula>NOT(ISERROR(SEARCH("Needed",B5)))</formula>
    </cfRule>
    <cfRule type="containsText" dxfId="31" priority="311" operator="containsText" text="Ordered">
      <formula>NOT(ISERROR(SEARCH("Ordered",B5)))</formula>
    </cfRule>
    <cfRule type="expression" dxfId="30" priority="312">
      <formula>"Ordered"</formula>
    </cfRule>
  </conditionalFormatting>
  <conditionalFormatting sqref="B10">
    <cfRule type="containsText" dxfId="29" priority="163" operator="containsText" text="Needed">
      <formula>NOT(ISERROR(SEARCH("Needed",B10)))</formula>
    </cfRule>
    <cfRule type="containsText" dxfId="28" priority="164" operator="containsText" text="Needed">
      <formula>NOT(ISERROR(SEARCH("Needed",B10)))</formula>
    </cfRule>
    <cfRule type="containsText" dxfId="27" priority="165" operator="containsText" text="Received">
      <formula>NOT(ISERROR(SEARCH("Received",B10)))</formula>
    </cfRule>
    <cfRule type="containsText" dxfId="26" priority="166" operator="containsText" text="Needed">
      <formula>NOT(ISERROR(SEARCH("Needed",B10)))</formula>
    </cfRule>
    <cfRule type="containsText" dxfId="25" priority="167" operator="containsText" text="Ordered">
      <formula>NOT(ISERROR(SEARCH("Ordered",B10)))</formula>
    </cfRule>
    <cfRule type="expression" dxfId="24" priority="168">
      <formula>"Ordered"</formula>
    </cfRule>
  </conditionalFormatting>
  <conditionalFormatting sqref="A10 C10">
    <cfRule type="containsText" dxfId="23" priority="175" operator="containsText" text="Needed">
      <formula>NOT(ISERROR(SEARCH("Needed",A10)))</formula>
    </cfRule>
    <cfRule type="containsText" dxfId="22" priority="176" operator="containsText" text="Needed">
      <formula>NOT(ISERROR(SEARCH("Needed",A10)))</formula>
    </cfRule>
    <cfRule type="containsText" dxfId="21" priority="177" operator="containsText" text="Received">
      <formula>NOT(ISERROR(SEARCH("Received",A10)))</formula>
    </cfRule>
    <cfRule type="containsText" dxfId="20" priority="178" operator="containsText" text="Needed">
      <formula>NOT(ISERROR(SEARCH("Needed",A10)))</formula>
    </cfRule>
    <cfRule type="containsText" dxfId="19" priority="179" operator="containsText" text="Ordered">
      <formula>NOT(ISERROR(SEARCH("Ordered",A10)))</formula>
    </cfRule>
    <cfRule type="expression" dxfId="18" priority="180">
      <formula>"Ordered"</formula>
    </cfRule>
  </conditionalFormatting>
  <conditionalFormatting sqref="I3">
    <cfRule type="containsText" dxfId="17" priority="13" operator="containsText" text="Needed">
      <formula>NOT(ISERROR(SEARCH("Needed",I3)))</formula>
    </cfRule>
    <cfRule type="containsText" dxfId="16" priority="14" operator="containsText" text="Needed">
      <formula>NOT(ISERROR(SEARCH("Needed",I3)))</formula>
    </cfRule>
    <cfRule type="containsText" dxfId="15" priority="15" operator="containsText" text="Received">
      <formula>NOT(ISERROR(SEARCH("Received",I3)))</formula>
    </cfRule>
    <cfRule type="containsText" dxfId="14" priority="16" operator="containsText" text="Needed">
      <formula>NOT(ISERROR(SEARCH("Needed",I3)))</formula>
    </cfRule>
    <cfRule type="containsText" dxfId="13" priority="17" operator="containsText" text="Ordered">
      <formula>NOT(ISERROR(SEARCH("Ordered",I3)))</formula>
    </cfRule>
    <cfRule type="expression" dxfId="12" priority="18">
      <formula>"Ordered"</formula>
    </cfRule>
  </conditionalFormatting>
  <conditionalFormatting sqref="B8">
    <cfRule type="containsText" dxfId="11" priority="7" operator="containsText" text="Needed">
      <formula>NOT(ISERROR(SEARCH("Needed",B8)))</formula>
    </cfRule>
    <cfRule type="containsText" dxfId="10" priority="8" operator="containsText" text="Needed">
      <formula>NOT(ISERROR(SEARCH("Needed",B8)))</formula>
    </cfRule>
    <cfRule type="containsText" dxfId="9" priority="9" operator="containsText" text="Received">
      <formula>NOT(ISERROR(SEARCH("Received",B8)))</formula>
    </cfRule>
    <cfRule type="containsText" dxfId="8" priority="10" operator="containsText" text="Needed">
      <formula>NOT(ISERROR(SEARCH("Needed",B8)))</formula>
    </cfRule>
    <cfRule type="containsText" dxfId="7" priority="11" operator="containsText" text="Ordered">
      <formula>NOT(ISERROR(SEARCH("Ordered",B8)))</formula>
    </cfRule>
    <cfRule type="expression" dxfId="6" priority="12">
      <formula>"Ordered"</formula>
    </cfRule>
  </conditionalFormatting>
  <conditionalFormatting sqref="B9">
    <cfRule type="containsText" dxfId="5" priority="1" operator="containsText" text="Needed">
      <formula>NOT(ISERROR(SEARCH("Needed",B9)))</formula>
    </cfRule>
    <cfRule type="containsText" dxfId="4" priority="2" operator="containsText" text="Needed">
      <formula>NOT(ISERROR(SEARCH("Needed",B9)))</formula>
    </cfRule>
    <cfRule type="containsText" dxfId="3" priority="3" operator="containsText" text="Received">
      <formula>NOT(ISERROR(SEARCH("Received",B9)))</formula>
    </cfRule>
    <cfRule type="containsText" dxfId="2" priority="4" operator="containsText" text="Needed">
      <formula>NOT(ISERROR(SEARCH("Needed",B9)))</formula>
    </cfRule>
    <cfRule type="containsText" dxfId="1" priority="5" operator="containsText" text="Ordered">
      <formula>NOT(ISERROR(SEARCH("Ordered",B9)))</formula>
    </cfRule>
    <cfRule type="expression" dxfId="0" priority="6">
      <formula>"Ordered"</formula>
    </cfRule>
  </conditionalFormatting>
  <dataValidations count="2">
    <dataValidation type="list" allowBlank="1" showInputMessage="1" showErrorMessage="1" sqref="A3:A10">
      <formula1>"Needed,Ordered,Received"</formula1>
    </dataValidation>
    <dataValidation type="list" allowBlank="1" showInputMessage="1" showErrorMessage="1" sqref="H3:H10">
      <formula1>"Electrical,Electronics,Fastners,Mechanical,Misc.,Tools"</formula1>
    </dataValidation>
  </dataValidations>
  <hyperlinks>
    <hyperlink ref="B3" r:id="rId1"/>
    <hyperlink ref="I3" r:id="rId2"/>
    <hyperlink ref="B4" r:id="rId3"/>
    <hyperlink ref="I4" r:id="rId4"/>
    <hyperlink ref="B5" r:id="rId5"/>
    <hyperlink ref="I5" r:id="rId6"/>
    <hyperlink ref="I6" r:id="rId7"/>
    <hyperlink ref="I7" r:id="rId8"/>
    <hyperlink ref="B7" r:id="rId9"/>
    <hyperlink ref="B8" r:id="rId10"/>
    <hyperlink ref="B9" r:id="rId11"/>
    <hyperlink ref="I8" r:id="rId12"/>
    <hyperlink ref="I9" r:id="rId13"/>
  </hyperlinks>
  <pageMargins left="0.25" right="0.25" top="0.75" bottom="0.75" header="0.3" footer="0.3"/>
  <pageSetup paperSize="5" scale="73" fitToHeight="0" orientation="landscape" r:id="rId14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BOM</vt:lpstr>
      <vt:lpstr>BOM!Print_Area</vt:lpstr>
      <vt:lpstr>BOM!Print_Titles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Scott Ebersole</cp:lastModifiedBy>
  <cp:lastPrinted>2016-03-29T00:56:26Z</cp:lastPrinted>
  <dcterms:created xsi:type="dcterms:W3CDTF">2016-03-29T00:43:20Z</dcterms:created>
  <dcterms:modified xsi:type="dcterms:W3CDTF">2017-06-11T00:43:12Z</dcterms:modified>
</cp:coreProperties>
</file>